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5440" windowHeight="141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36" i="2" l="1"/>
  <c r="C36" i="2"/>
  <c r="D36" i="2"/>
  <c r="E36" i="2"/>
  <c r="F36" i="2"/>
  <c r="G36" i="2"/>
  <c r="H36" i="2" l="1"/>
  <c r="I36" i="2" s="1"/>
  <c r="J36" i="2" s="1"/>
  <c r="B45" i="2"/>
  <c r="C45" i="2" s="1"/>
  <c r="D45" i="2" s="1"/>
  <c r="B46" i="2"/>
  <c r="C46" i="2" s="1"/>
  <c r="D46" i="2" s="1"/>
  <c r="B47" i="2"/>
  <c r="C47" i="2" s="1"/>
  <c r="D47" i="2" s="1"/>
  <c r="B48" i="2"/>
  <c r="C48" i="2" s="1"/>
  <c r="D48" i="2" s="1"/>
  <c r="B43" i="2"/>
  <c r="C43" i="2" l="1"/>
  <c r="B44" i="2"/>
  <c r="C44" i="2" s="1"/>
  <c r="D44" i="2" s="1"/>
  <c r="C51" i="1"/>
  <c r="C52" i="1"/>
  <c r="C53" i="1"/>
  <c r="C55" i="1"/>
  <c r="C56" i="1"/>
  <c r="C57" i="1"/>
  <c r="C58" i="1"/>
  <c r="C59" i="1"/>
  <c r="C60" i="1"/>
  <c r="C62" i="1"/>
  <c r="C63" i="1"/>
  <c r="C64" i="1"/>
  <c r="C65" i="1"/>
  <c r="C50" i="1"/>
  <c r="C38" i="1"/>
  <c r="C39" i="1"/>
  <c r="C40" i="1"/>
  <c r="C41" i="1"/>
  <c r="C43" i="1"/>
  <c r="C46" i="1"/>
  <c r="C47" i="1"/>
  <c r="C48" i="1"/>
  <c r="C49" i="1"/>
  <c r="C37" i="1"/>
  <c r="C31" i="1"/>
  <c r="C69" i="1" s="1"/>
  <c r="G20" i="1"/>
  <c r="F28" i="1"/>
  <c r="F31" i="1" s="1"/>
  <c r="H16" i="1"/>
  <c r="H17" i="1"/>
  <c r="H18" i="1"/>
  <c r="H19" i="1"/>
  <c r="H15" i="1"/>
  <c r="G16" i="1"/>
  <c r="G17" i="1"/>
  <c r="G18" i="1"/>
  <c r="G19" i="1"/>
  <c r="G15" i="1"/>
  <c r="H7" i="1"/>
  <c r="H8" i="1"/>
  <c r="H9" i="1"/>
  <c r="H10" i="1"/>
  <c r="H11" i="1"/>
  <c r="H29" i="1" s="1"/>
  <c r="H6" i="1"/>
  <c r="G7" i="1"/>
  <c r="G25" i="1" s="1"/>
  <c r="G8" i="1"/>
  <c r="G26" i="1" s="1"/>
  <c r="G9" i="1"/>
  <c r="G27" i="1" s="1"/>
  <c r="G10" i="1"/>
  <c r="G28" i="1" s="1"/>
  <c r="G11" i="1"/>
  <c r="G29" i="1" s="1"/>
  <c r="G6" i="1"/>
  <c r="G24" i="1" s="1"/>
  <c r="B50" i="2" l="1"/>
  <c r="D43" i="2"/>
  <c r="D50" i="2" s="1"/>
  <c r="C50" i="2"/>
  <c r="G31" i="1"/>
  <c r="H24" i="1"/>
  <c r="H27" i="1"/>
  <c r="H25" i="1"/>
  <c r="H28" i="1"/>
  <c r="H26" i="1"/>
  <c r="C67" i="1"/>
  <c r="H31" i="1" l="1"/>
</calcChain>
</file>

<file path=xl/sharedStrings.xml><?xml version="1.0" encoding="utf-8"?>
<sst xmlns="http://schemas.openxmlformats.org/spreadsheetml/2006/main" count="182" uniqueCount="140">
  <si>
    <t>druhy podlažních ploch</t>
  </si>
  <si>
    <t>obestavěný prostor</t>
  </si>
  <si>
    <t>kanceláře</t>
  </si>
  <si>
    <t>celkem</t>
  </si>
  <si>
    <t>1.pp</t>
  </si>
  <si>
    <t>1.np</t>
  </si>
  <si>
    <t>2.np</t>
  </si>
  <si>
    <t>3.np</t>
  </si>
  <si>
    <t>4.np</t>
  </si>
  <si>
    <t>5.np</t>
  </si>
  <si>
    <t>čistá plocha</t>
  </si>
  <si>
    <t>hrubá plocha</t>
  </si>
  <si>
    <t>objem čistý</t>
  </si>
  <si>
    <t>sv. výška</t>
  </si>
  <si>
    <t>konstrukční v.</t>
  </si>
  <si>
    <t>CELKEM</t>
  </si>
  <si>
    <t>celkem (SO 01 + SO 02)</t>
  </si>
  <si>
    <t>stará budova (SO 01)</t>
  </si>
  <si>
    <t>nová budova (SO 02)</t>
  </si>
  <si>
    <t>vstupní prostory, haly</t>
  </si>
  <si>
    <t>komunikace, chodby</t>
  </si>
  <si>
    <t>ordinace, vyšetřovny</t>
  </si>
  <si>
    <t>technické zázemí</t>
  </si>
  <si>
    <t>sklady</t>
  </si>
  <si>
    <t>sociální zařízení, wc, sprchy</t>
  </si>
  <si>
    <t>archivy</t>
  </si>
  <si>
    <t>schodistě</t>
  </si>
  <si>
    <t>dílna</t>
  </si>
  <si>
    <t>kuchyňky</t>
  </si>
  <si>
    <t>výtahy</t>
  </si>
  <si>
    <t>čekárny</t>
  </si>
  <si>
    <t>šatny</t>
  </si>
  <si>
    <t>úklid</t>
  </si>
  <si>
    <t>ostatní</t>
  </si>
  <si>
    <t>ostatní lékařské prostory</t>
  </si>
  <si>
    <t>RTG</t>
  </si>
  <si>
    <t>cvičebny, tělocvična, bazén</t>
  </si>
  <si>
    <t>občerstvení</t>
  </si>
  <si>
    <t>lékárna</t>
  </si>
  <si>
    <t xml:space="preserve">komunikace </t>
  </si>
  <si>
    <t>administrativa</t>
  </si>
  <si>
    <t>lékařské prostory</t>
  </si>
  <si>
    <t>sociální zázemí</t>
  </si>
  <si>
    <t>technické prostory</t>
  </si>
  <si>
    <t>laboratoře</t>
  </si>
  <si>
    <t>0,575*27</t>
  </si>
  <si>
    <t>3,17*11</t>
  </si>
  <si>
    <t>3,17*7</t>
  </si>
  <si>
    <t>5,7*4</t>
  </si>
  <si>
    <t>0,6*8</t>
  </si>
  <si>
    <t>2,8*3</t>
  </si>
  <si>
    <t>2,5*2</t>
  </si>
  <si>
    <t>4,2*2</t>
  </si>
  <si>
    <t>6,8*2</t>
  </si>
  <si>
    <t>2,8*2</t>
  </si>
  <si>
    <t>3,5*5</t>
  </si>
  <si>
    <t>3,6*4</t>
  </si>
  <si>
    <t>5,8*2</t>
  </si>
  <si>
    <t>5,9*5</t>
  </si>
  <si>
    <t>2,5*6</t>
  </si>
  <si>
    <t>2,2*4</t>
  </si>
  <si>
    <t>9,4*3</t>
  </si>
  <si>
    <t>1,4*3</t>
  </si>
  <si>
    <t>4,5*2</t>
  </si>
  <si>
    <t>3,4*2</t>
  </si>
  <si>
    <t>5,9*2</t>
  </si>
  <si>
    <t>1NP</t>
  </si>
  <si>
    <t>2NP</t>
  </si>
  <si>
    <t>3NP</t>
  </si>
  <si>
    <t>4NP</t>
  </si>
  <si>
    <t>5NP</t>
  </si>
  <si>
    <t>1PP</t>
  </si>
  <si>
    <t>5,7*9</t>
  </si>
  <si>
    <t>0,575*36</t>
  </si>
  <si>
    <t>3,35*2</t>
  </si>
  <si>
    <t>3,35*4</t>
  </si>
  <si>
    <t>5,6*2</t>
  </si>
  <si>
    <t>3,35*5</t>
  </si>
  <si>
    <t>0,6*12</t>
  </si>
  <si>
    <t>5,7*8</t>
  </si>
  <si>
    <t>5,78*6</t>
  </si>
  <si>
    <t>5,23*3</t>
  </si>
  <si>
    <t>2,95*2</t>
  </si>
  <si>
    <t>5,23*4</t>
  </si>
  <si>
    <t>5,23*2</t>
  </si>
  <si>
    <t>5,77*4</t>
  </si>
  <si>
    <t>2,35*2</t>
  </si>
  <si>
    <t>1,8*4</t>
  </si>
  <si>
    <t>3,53*2</t>
  </si>
  <si>
    <t>5,8*3</t>
  </si>
  <si>
    <t>3,42*3</t>
  </si>
  <si>
    <t>5,77*5</t>
  </si>
  <si>
    <t>5,7*10</t>
  </si>
  <si>
    <t>3,23*18</t>
  </si>
  <si>
    <t>1,7*2</t>
  </si>
  <si>
    <t>5,68*2</t>
  </si>
  <si>
    <t>0,6*54</t>
  </si>
  <si>
    <t>5,68*4</t>
  </si>
  <si>
    <t>1,2*2</t>
  </si>
  <si>
    <t>5,8*12</t>
  </si>
  <si>
    <t>5,23*10</t>
  </si>
  <si>
    <t>9,72*2</t>
  </si>
  <si>
    <t>5,8*6</t>
  </si>
  <si>
    <t>2,6*3</t>
  </si>
  <si>
    <t>0,93*5</t>
  </si>
  <si>
    <t>5,3*2</t>
  </si>
  <si>
    <t>8,1*2</t>
  </si>
  <si>
    <t>5,9*3</t>
  </si>
  <si>
    <t>5,65*5</t>
  </si>
  <si>
    <t>3,17*2</t>
  </si>
  <si>
    <t>1,71*3</t>
  </si>
  <si>
    <t>5,5*7</t>
  </si>
  <si>
    <t>5,65*2</t>
  </si>
  <si>
    <t>4,95*2</t>
  </si>
  <si>
    <t>5,65*6</t>
  </si>
  <si>
    <t>2,4*3</t>
  </si>
  <si>
    <t>5,5*4</t>
  </si>
  <si>
    <t>4,07*2</t>
  </si>
  <si>
    <t>3,23*5</t>
  </si>
  <si>
    <t>3,25*8</t>
  </si>
  <si>
    <t>3,5*4</t>
  </si>
  <si>
    <t>3,27*4</t>
  </si>
  <si>
    <t>2*4</t>
  </si>
  <si>
    <t>5,75*4</t>
  </si>
  <si>
    <t>výška</t>
  </si>
  <si>
    <t>mb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</si>
  <si>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</si>
  <si>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</si>
  <si>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Výměry</t>
  </si>
  <si>
    <t xml:space="preserve">celkem </t>
  </si>
  <si>
    <t>podlaží</t>
  </si>
  <si>
    <t>m2</t>
  </si>
  <si>
    <t>m3</t>
  </si>
  <si>
    <t xml:space="preserve">podlaží </t>
  </si>
  <si>
    <t>1. NP</t>
  </si>
  <si>
    <t>2. NP</t>
  </si>
  <si>
    <t>3. NP</t>
  </si>
  <si>
    <t>4. NP</t>
  </si>
  <si>
    <t>1. PP</t>
  </si>
  <si>
    <t>5.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</si>
</sst>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164" fontId="1" fillId="2" borderId="2" xfId="0" applyNumberFormat="1" applyFont="1" applyFill="1" applyBorder="1"/>
    <xf numFmtId="164" fontId="1" fillId="2" borderId="3" xfId="0" applyNumberFormat="1" applyFont="1" applyFill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0" xfId="0" applyFill="1" applyBorder="1"/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1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6" borderId="10" xfId="0" applyFill="1" applyBorder="1"/>
    <xf numFmtId="0" fontId="0" fillId="7" borderId="10" xfId="0" applyFill="1" applyBorder="1"/>
    <xf numFmtId="0" fontId="0" fillId="8" borderId="10" xfId="0" applyFill="1" applyBorder="1"/>
    <xf numFmtId="0" fontId="0" fillId="9" borderId="10" xfId="0" applyFill="1" applyBorder="1"/>
    <xf numFmtId="0" fontId="0" fillId="10" borderId="10" xfId="0" applyFill="1" applyBorder="1"/>
    <xf numFmtId="0" fontId="0" fillId="10" borderId="0" xfId="0" applyFill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4" xfId="0" applyBorder="1"/>
    <xf numFmtId="164" fontId="0" fillId="0" borderId="14" xfId="0" applyNumberFormat="1" applyBorder="1"/>
    <xf numFmtId="0" fontId="1" fillId="0" borderId="14" xfId="0" applyFont="1" applyBorder="1"/>
    <xf numFmtId="0" fontId="1" fillId="2" borderId="3" xfId="0" applyFont="1" applyFill="1" applyBorder="1"/>
    <xf numFmtId="0" fontId="0" fillId="6" borderId="14" xfId="0" applyFill="1" applyBorder="1"/>
    <xf numFmtId="0" fontId="1" fillId="3" borderId="14" xfId="0" applyFont="1" applyFill="1" applyBorder="1"/>
    <xf numFmtId="0" fontId="1" fillId="6" borderId="14" xfId="0" applyFont="1" applyFill="1" applyBorder="1"/>
    <xf numFmtId="0" fontId="1" fillId="4" borderId="14" xfId="0" applyFont="1" applyFill="1" applyBorder="1"/>
    <xf numFmtId="0" fontId="1" fillId="5" borderId="14" xfId="0" applyFont="1" applyFill="1" applyBorder="1"/>
    <xf numFmtId="0" fontId="1" fillId="0" borderId="14" xfId="0" applyFont="1" applyFill="1" applyBorder="1"/>
    <xf numFmtId="0" fontId="1" fillId="7" borderId="14" xfId="0" applyFont="1" applyFill="1" applyBorder="1"/>
    <xf numFmtId="0" fontId="1" fillId="8" borderId="14" xfId="0" applyFont="1" applyFill="1" applyBorder="1"/>
    <xf numFmtId="0" fontId="1" fillId="9" borderId="14" xfId="0" applyFont="1" applyFill="1" applyBorder="1"/>
    <xf numFmtId="0" fontId="1" fillId="10" borderId="14" xfId="0" applyFont="1" applyFill="1" applyBorder="1"/>
    <xf numFmtId="0" fontId="0" fillId="0" borderId="14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9"/>
  <sheetViews>
    <sheetView tabSelected="1" topLeftCell="A25" workbookViewId="0">
      <selection activeCell="E88" sqref="E88"/>
    </sheetView>
  </sheetViews>
  <sheetFormatPr defaultRowHeight="15" x14ac:dyDescent="0.25"/>
  <cols>
    <col min="2" max="2" width="25.5703125" customWidth="1"/>
    <col min="3" max="3" width="12" bestFit="1" customWidth="1"/>
    <col min="4" max="4" width="12" customWidth="1"/>
    <col min="5" max="5" width="13.28515625" bestFit="1" customWidth="1"/>
    <col min="6" max="7" width="13.28515625" customWidth="1"/>
    <col min="8" max="8" width="18.42578125" bestFit="1" customWidth="1"/>
    <col min="9" max="9" width="18.42578125" customWidth="1"/>
    <col min="10" max="10" width="12" bestFit="1" customWidth="1"/>
    <col min="11" max="11" width="12" customWidth="1"/>
    <col min="12" max="12" width="13.28515625" bestFit="1" customWidth="1"/>
    <col min="13" max="14" width="13.28515625" customWidth="1"/>
    <col min="15" max="15" width="11.28515625" bestFit="1" customWidth="1"/>
    <col min="16" max="17" width="12.42578125" bestFit="1" customWidth="1"/>
    <col min="18" max="18" width="11.140625" bestFit="1" customWidth="1"/>
    <col min="19" max="19" width="18.42578125" bestFit="1" customWidth="1"/>
  </cols>
  <sheetData>
    <row r="2" spans="2:18" x14ac:dyDescent="0.25">
      <c r="B2" t="s">
        <v>128</v>
      </c>
    </row>
    <row r="3" spans="2:18" ht="15.75" thickBot="1" x14ac:dyDescent="0.3"/>
    <row r="4" spans="2:18" ht="15.75" thickBot="1" x14ac:dyDescent="0.3">
      <c r="B4" s="32" t="s">
        <v>17</v>
      </c>
      <c r="C4" s="33"/>
      <c r="D4" s="33"/>
      <c r="E4" s="33"/>
      <c r="F4" s="33"/>
      <c r="G4" s="33"/>
      <c r="H4" s="34"/>
      <c r="O4" t="s">
        <v>3</v>
      </c>
    </row>
    <row r="5" spans="2:18" x14ac:dyDescent="0.25">
      <c r="B5" s="15"/>
      <c r="C5" s="15" t="s">
        <v>10</v>
      </c>
      <c r="D5" s="15" t="s">
        <v>13</v>
      </c>
      <c r="E5" s="15" t="s">
        <v>14</v>
      </c>
      <c r="F5" s="15" t="s">
        <v>11</v>
      </c>
      <c r="G5" s="15" t="s">
        <v>12</v>
      </c>
      <c r="H5" s="15" t="s">
        <v>1</v>
      </c>
      <c r="O5" t="s">
        <v>10</v>
      </c>
      <c r="P5" t="s">
        <v>11</v>
      </c>
      <c r="R5" t="s">
        <v>1</v>
      </c>
    </row>
    <row r="6" spans="2:18" x14ac:dyDescent="0.25">
      <c r="B6" s="37" t="s">
        <v>4</v>
      </c>
      <c r="C6" s="35">
        <v>0</v>
      </c>
      <c r="D6" s="35">
        <v>0</v>
      </c>
      <c r="E6" s="35">
        <v>0</v>
      </c>
      <c r="F6" s="35">
        <v>0</v>
      </c>
      <c r="G6" s="36">
        <f>D6*C6</f>
        <v>0</v>
      </c>
      <c r="H6" s="36">
        <f>F6*E6</f>
        <v>0</v>
      </c>
      <c r="I6" s="1"/>
    </row>
    <row r="7" spans="2:18" x14ac:dyDescent="0.25">
      <c r="B7" s="37" t="s">
        <v>5</v>
      </c>
      <c r="C7" s="35">
        <v>1487.01</v>
      </c>
      <c r="D7" s="35">
        <v>2.87</v>
      </c>
      <c r="E7" s="35">
        <v>3.35</v>
      </c>
      <c r="F7" s="35">
        <v>1843</v>
      </c>
      <c r="G7" s="36">
        <f t="shared" ref="G7:G11" si="0">D7*C7</f>
        <v>4267.7187000000004</v>
      </c>
      <c r="H7" s="36">
        <f t="shared" ref="H7:H11" si="1">F7*E7</f>
        <v>6174.05</v>
      </c>
      <c r="I7" s="1"/>
    </row>
    <row r="8" spans="2:18" x14ac:dyDescent="0.25">
      <c r="B8" s="37" t="s">
        <v>6</v>
      </c>
      <c r="C8" s="35">
        <v>1107.45</v>
      </c>
      <c r="D8" s="35">
        <v>3.45</v>
      </c>
      <c r="E8" s="35">
        <v>3.86</v>
      </c>
      <c r="F8" s="35">
        <v>1377</v>
      </c>
      <c r="G8" s="36">
        <f t="shared" si="0"/>
        <v>3820.7025000000003</v>
      </c>
      <c r="H8" s="36">
        <f t="shared" si="1"/>
        <v>5315.22</v>
      </c>
      <c r="I8" s="1"/>
    </row>
    <row r="9" spans="2:18" x14ac:dyDescent="0.25">
      <c r="B9" s="37" t="s">
        <v>7</v>
      </c>
      <c r="C9" s="35">
        <v>1123.5899999999999</v>
      </c>
      <c r="D9" s="35">
        <v>3.27</v>
      </c>
      <c r="E9" s="35">
        <v>3.62</v>
      </c>
      <c r="F9" s="35">
        <v>1198.4000000000001</v>
      </c>
      <c r="G9" s="36">
        <f t="shared" si="0"/>
        <v>3674.1392999999998</v>
      </c>
      <c r="H9" s="36">
        <f t="shared" si="1"/>
        <v>4338.2080000000005</v>
      </c>
      <c r="I9" s="1"/>
    </row>
    <row r="10" spans="2:18" x14ac:dyDescent="0.25">
      <c r="B10" s="37" t="s">
        <v>8</v>
      </c>
      <c r="C10" s="35">
        <v>770.15</v>
      </c>
      <c r="D10" s="35">
        <v>3.28</v>
      </c>
      <c r="E10" s="35">
        <v>3.58</v>
      </c>
      <c r="F10" s="35">
        <v>1071.7</v>
      </c>
      <c r="G10" s="36">
        <f t="shared" si="0"/>
        <v>2526.0919999999996</v>
      </c>
      <c r="H10" s="36">
        <f t="shared" si="1"/>
        <v>3836.6860000000001</v>
      </c>
      <c r="I10" s="1"/>
    </row>
    <row r="11" spans="2:18" x14ac:dyDescent="0.25">
      <c r="B11" s="37" t="s">
        <v>9</v>
      </c>
      <c r="C11" s="35">
        <v>30.18</v>
      </c>
      <c r="D11" s="35">
        <v>2.5</v>
      </c>
      <c r="E11" s="35">
        <v>2.8</v>
      </c>
      <c r="F11" s="35">
        <v>40</v>
      </c>
      <c r="G11" s="36">
        <f t="shared" si="0"/>
        <v>75.45</v>
      </c>
      <c r="H11" s="36">
        <f t="shared" si="1"/>
        <v>112</v>
      </c>
      <c r="I11" s="1"/>
    </row>
    <row r="12" spans="2:18" ht="15.75" thickBot="1" x14ac:dyDescent="0.3">
      <c r="G12" s="1"/>
      <c r="H12" s="1"/>
      <c r="I12" s="1"/>
    </row>
    <row r="13" spans="2:18" ht="15.75" thickBot="1" x14ac:dyDescent="0.3">
      <c r="B13" s="32" t="s">
        <v>18</v>
      </c>
      <c r="C13" s="33"/>
      <c r="D13" s="33"/>
      <c r="E13" s="33"/>
      <c r="F13" s="33"/>
      <c r="G13" s="33"/>
      <c r="H13" s="34"/>
    </row>
    <row r="14" spans="2:18" x14ac:dyDescent="0.25">
      <c r="B14" s="15"/>
      <c r="C14" s="15" t="s">
        <v>10</v>
      </c>
      <c r="D14" s="15" t="s">
        <v>13</v>
      </c>
      <c r="E14" s="15" t="s">
        <v>14</v>
      </c>
      <c r="F14" s="15" t="s">
        <v>11</v>
      </c>
      <c r="G14" s="15" t="s">
        <v>12</v>
      </c>
      <c r="H14" s="15" t="s">
        <v>1</v>
      </c>
    </row>
    <row r="15" spans="2:18" x14ac:dyDescent="0.25">
      <c r="B15" s="37" t="s">
        <v>4</v>
      </c>
      <c r="C15" s="35">
        <v>823.09</v>
      </c>
      <c r="D15" s="35">
        <v>3</v>
      </c>
      <c r="E15" s="35">
        <v>3.35</v>
      </c>
      <c r="F15" s="35">
        <v>1020</v>
      </c>
      <c r="G15" s="36">
        <f t="shared" ref="G15:G20" si="2">D15*C15</f>
        <v>2469.27</v>
      </c>
      <c r="H15" s="36">
        <f t="shared" ref="H15:H19" si="3">F15*E15</f>
        <v>3417</v>
      </c>
    </row>
    <row r="16" spans="2:18" x14ac:dyDescent="0.25">
      <c r="B16" s="37" t="s">
        <v>5</v>
      </c>
      <c r="C16" s="35">
        <v>799.53</v>
      </c>
      <c r="D16" s="35">
        <v>2.95</v>
      </c>
      <c r="E16" s="35">
        <v>3.35</v>
      </c>
      <c r="F16" s="35">
        <v>1030</v>
      </c>
      <c r="G16" s="36">
        <f t="shared" si="2"/>
        <v>2358.6134999999999</v>
      </c>
      <c r="H16" s="36">
        <f t="shared" si="3"/>
        <v>3450.5</v>
      </c>
    </row>
    <row r="17" spans="2:8" x14ac:dyDescent="0.25">
      <c r="B17" s="37" t="s">
        <v>6</v>
      </c>
      <c r="C17" s="35">
        <v>828.61</v>
      </c>
      <c r="D17" s="35">
        <v>3.45</v>
      </c>
      <c r="E17" s="35">
        <v>3.8</v>
      </c>
      <c r="F17" s="35">
        <v>1020</v>
      </c>
      <c r="G17" s="36">
        <f t="shared" si="2"/>
        <v>2858.7045000000003</v>
      </c>
      <c r="H17" s="36">
        <f t="shared" si="3"/>
        <v>3876</v>
      </c>
    </row>
    <row r="18" spans="2:8" x14ac:dyDescent="0.25">
      <c r="B18" s="37" t="s">
        <v>7</v>
      </c>
      <c r="C18" s="35">
        <v>798.75</v>
      </c>
      <c r="D18" s="35">
        <v>3.25</v>
      </c>
      <c r="E18" s="35">
        <v>3.8</v>
      </c>
      <c r="F18" s="35">
        <v>1020</v>
      </c>
      <c r="G18" s="36">
        <f t="shared" si="2"/>
        <v>2595.9375</v>
      </c>
      <c r="H18" s="36">
        <f t="shared" si="3"/>
        <v>3876</v>
      </c>
    </row>
    <row r="19" spans="2:8" x14ac:dyDescent="0.25">
      <c r="B19" s="37" t="s">
        <v>8</v>
      </c>
      <c r="C19" s="35">
        <v>50.6</v>
      </c>
      <c r="D19" s="35">
        <v>3.31</v>
      </c>
      <c r="E19" s="35">
        <v>3.65</v>
      </c>
      <c r="F19" s="35">
        <v>340</v>
      </c>
      <c r="G19" s="36">
        <f t="shared" si="2"/>
        <v>167.48600000000002</v>
      </c>
      <c r="H19" s="36">
        <f t="shared" si="3"/>
        <v>1241</v>
      </c>
    </row>
    <row r="20" spans="2:8" x14ac:dyDescent="0.25">
      <c r="B20" s="37" t="s">
        <v>9</v>
      </c>
      <c r="C20" s="35">
        <v>0</v>
      </c>
      <c r="D20" s="35">
        <v>0</v>
      </c>
      <c r="E20" s="35">
        <v>0</v>
      </c>
      <c r="F20" s="35">
        <v>0</v>
      </c>
      <c r="G20" s="36">
        <f t="shared" si="2"/>
        <v>0</v>
      </c>
      <c r="H20" s="36">
        <v>0</v>
      </c>
    </row>
    <row r="21" spans="2:8" ht="15.75" thickBot="1" x14ac:dyDescent="0.3"/>
    <row r="22" spans="2:8" ht="15.75" thickBot="1" x14ac:dyDescent="0.3">
      <c r="B22" s="32" t="s">
        <v>16</v>
      </c>
      <c r="C22" s="33"/>
      <c r="D22" s="33"/>
      <c r="E22" s="33"/>
      <c r="F22" s="33"/>
      <c r="G22" s="33"/>
      <c r="H22" s="34"/>
    </row>
    <row r="23" spans="2:8" x14ac:dyDescent="0.25">
      <c r="C23" t="s">
        <v>10</v>
      </c>
      <c r="D23" t="s">
        <v>13</v>
      </c>
      <c r="E23" t="s">
        <v>14</v>
      </c>
      <c r="F23" t="s">
        <v>11</v>
      </c>
      <c r="G23" t="s">
        <v>12</v>
      </c>
      <c r="H23" t="s">
        <v>1</v>
      </c>
    </row>
    <row r="24" spans="2:8" x14ac:dyDescent="0.25">
      <c r="B24" s="37" t="s">
        <v>4</v>
      </c>
      <c r="C24" s="35">
        <v>823.09</v>
      </c>
      <c r="D24" s="35"/>
      <c r="E24" s="35"/>
      <c r="F24" s="35">
        <v>1020</v>
      </c>
      <c r="G24" s="36">
        <f>G6+G15</f>
        <v>2469.27</v>
      </c>
      <c r="H24" s="36">
        <f>H6+H15</f>
        <v>3417</v>
      </c>
    </row>
    <row r="25" spans="2:8" x14ac:dyDescent="0.25">
      <c r="B25" s="37" t="s">
        <v>5</v>
      </c>
      <c r="C25" s="35">
        <v>2286.54</v>
      </c>
      <c r="D25" s="35"/>
      <c r="E25" s="35"/>
      <c r="F25" s="35">
        <v>2873.5</v>
      </c>
      <c r="G25" s="36">
        <f>G7+G16</f>
        <v>6626.3322000000007</v>
      </c>
      <c r="H25" s="36">
        <f t="shared" ref="H25:H28" si="4">H7+H16</f>
        <v>9624.5499999999993</v>
      </c>
    </row>
    <row r="26" spans="2:8" x14ac:dyDescent="0.25">
      <c r="B26" s="37" t="s">
        <v>6</v>
      </c>
      <c r="C26" s="35">
        <v>1936.05</v>
      </c>
      <c r="D26" s="35"/>
      <c r="E26" s="35"/>
      <c r="F26" s="35">
        <v>2397.3000000000002</v>
      </c>
      <c r="G26" s="36">
        <f>G8+G17</f>
        <v>6679.4070000000011</v>
      </c>
      <c r="H26" s="36">
        <f t="shared" si="4"/>
        <v>9191.2200000000012</v>
      </c>
    </row>
    <row r="27" spans="2:8" x14ac:dyDescent="0.25">
      <c r="B27" s="37" t="s">
        <v>7</v>
      </c>
      <c r="C27" s="35">
        <v>1922.34</v>
      </c>
      <c r="D27" s="35"/>
      <c r="E27" s="35"/>
      <c r="F27" s="35">
        <v>2218.4</v>
      </c>
      <c r="G27" s="36">
        <f>G9+G18</f>
        <v>6270.0767999999998</v>
      </c>
      <c r="H27" s="36">
        <f t="shared" si="4"/>
        <v>8214.2080000000005</v>
      </c>
    </row>
    <row r="28" spans="2:8" x14ac:dyDescent="0.25">
      <c r="B28" s="37" t="s">
        <v>8</v>
      </c>
      <c r="C28" s="35">
        <v>820.75</v>
      </c>
      <c r="D28" s="35"/>
      <c r="E28" s="35"/>
      <c r="F28" s="35">
        <f>F19+F10</f>
        <v>1411.7</v>
      </c>
      <c r="G28" s="36">
        <f>G10+G19</f>
        <v>2693.5779999999995</v>
      </c>
      <c r="H28" s="36">
        <f t="shared" si="4"/>
        <v>5077.6859999999997</v>
      </c>
    </row>
    <row r="29" spans="2:8" x14ac:dyDescent="0.25">
      <c r="B29" s="37" t="s">
        <v>9</v>
      </c>
      <c r="C29" s="35">
        <v>30.18</v>
      </c>
      <c r="D29" s="35"/>
      <c r="E29" s="35"/>
      <c r="F29" s="35">
        <v>40</v>
      </c>
      <c r="G29" s="36">
        <f>G11+G20</f>
        <v>75.45</v>
      </c>
      <c r="H29" s="36">
        <f>H11+H20</f>
        <v>112</v>
      </c>
    </row>
    <row r="30" spans="2:8" ht="15.75" thickBot="1" x14ac:dyDescent="0.3"/>
    <row r="31" spans="2:8" ht="15.75" thickBot="1" x14ac:dyDescent="0.3">
      <c r="B31" s="3" t="s">
        <v>15</v>
      </c>
      <c r="C31" s="4">
        <f>SUM(C24:C29)</f>
        <v>7818.9500000000007</v>
      </c>
      <c r="D31" s="4"/>
      <c r="E31" s="4"/>
      <c r="F31" s="4">
        <f>SUM(F24:F29)</f>
        <v>9960.9000000000015</v>
      </c>
      <c r="G31" s="5">
        <f>SUM(G24:G29)</f>
        <v>24814.114000000005</v>
      </c>
      <c r="H31" s="6">
        <f>SUM(H24:H29)</f>
        <v>35636.664000000004</v>
      </c>
    </row>
    <row r="34" spans="2:11" x14ac:dyDescent="0.25">
      <c r="B34" s="2" t="s">
        <v>0</v>
      </c>
    </row>
    <row r="36" spans="2:11" ht="15.75" thickBot="1" x14ac:dyDescent="0.3">
      <c r="B36" s="2" t="s">
        <v>39</v>
      </c>
    </row>
    <row r="37" spans="2:11" x14ac:dyDescent="0.25">
      <c r="B37" t="s">
        <v>19</v>
      </c>
      <c r="C37" s="7">
        <f>SUM(D37:L37)</f>
        <v>462.42</v>
      </c>
      <c r="D37">
        <v>41.42</v>
      </c>
      <c r="E37">
        <v>421</v>
      </c>
    </row>
    <row r="38" spans="2:11" x14ac:dyDescent="0.25">
      <c r="B38" t="s">
        <v>20</v>
      </c>
      <c r="C38" s="8">
        <f t="shared" ref="C38:C65" si="5">SUM(D38:L38)</f>
        <v>1336.7000000000003</v>
      </c>
      <c r="D38">
        <v>1000</v>
      </c>
      <c r="E38">
        <v>25.71</v>
      </c>
      <c r="F38">
        <v>269.68</v>
      </c>
      <c r="G38">
        <v>17.64</v>
      </c>
      <c r="H38">
        <v>23.67</v>
      </c>
    </row>
    <row r="39" spans="2:11" x14ac:dyDescent="0.25">
      <c r="B39" t="s">
        <v>26</v>
      </c>
      <c r="C39" s="8">
        <f t="shared" si="5"/>
        <v>346.62</v>
      </c>
      <c r="D39">
        <v>9.25</v>
      </c>
      <c r="E39">
        <v>337.37</v>
      </c>
    </row>
    <row r="40" spans="2:11" x14ac:dyDescent="0.25">
      <c r="B40" t="s">
        <v>29</v>
      </c>
      <c r="C40" s="8">
        <f t="shared" si="5"/>
        <v>50.209999999999994</v>
      </c>
      <c r="D40">
        <v>20.52</v>
      </c>
      <c r="E40">
        <v>8.64</v>
      </c>
      <c r="F40">
        <v>19.25</v>
      </c>
      <c r="G40">
        <v>1.8</v>
      </c>
    </row>
    <row r="41" spans="2:11" x14ac:dyDescent="0.25">
      <c r="C41" s="8">
        <f t="shared" si="5"/>
        <v>0</v>
      </c>
    </row>
    <row r="42" spans="2:11" x14ac:dyDescent="0.25">
      <c r="B42" s="2" t="s">
        <v>40</v>
      </c>
      <c r="C42" s="8"/>
    </row>
    <row r="43" spans="2:11" x14ac:dyDescent="0.25">
      <c r="B43" t="s">
        <v>2</v>
      </c>
      <c r="C43" s="8">
        <f t="shared" si="5"/>
        <v>679</v>
      </c>
      <c r="D43">
        <v>679</v>
      </c>
    </row>
    <row r="44" spans="2:11" x14ac:dyDescent="0.25">
      <c r="C44" s="8"/>
    </row>
    <row r="45" spans="2:11" x14ac:dyDescent="0.25">
      <c r="B45" s="2" t="s">
        <v>41</v>
      </c>
      <c r="C45" s="8"/>
    </row>
    <row r="46" spans="2:11" x14ac:dyDescent="0.25">
      <c r="B46" t="s">
        <v>21</v>
      </c>
      <c r="C46" s="8">
        <f t="shared" si="5"/>
        <v>991.35000000000014</v>
      </c>
      <c r="D46">
        <v>10.029999999999999</v>
      </c>
      <c r="E46">
        <v>41.44</v>
      </c>
      <c r="F46">
        <v>498.23</v>
      </c>
      <c r="G46">
        <v>81.709999999999994</v>
      </c>
      <c r="H46">
        <v>303</v>
      </c>
      <c r="I46">
        <v>19.440000000000001</v>
      </c>
      <c r="K46">
        <v>37.5</v>
      </c>
    </row>
    <row r="47" spans="2:11" x14ac:dyDescent="0.25">
      <c r="B47" t="s">
        <v>44</v>
      </c>
      <c r="C47" s="8">
        <f t="shared" si="5"/>
        <v>336.35</v>
      </c>
      <c r="D47">
        <v>108.35</v>
      </c>
      <c r="E47">
        <v>228</v>
      </c>
    </row>
    <row r="48" spans="2:11" x14ac:dyDescent="0.25">
      <c r="B48" t="s">
        <v>36</v>
      </c>
      <c r="C48" s="8">
        <f t="shared" si="5"/>
        <v>216.54</v>
      </c>
      <c r="D48">
        <v>59.89</v>
      </c>
      <c r="E48">
        <v>68.37</v>
      </c>
      <c r="F48">
        <v>88.28</v>
      </c>
    </row>
    <row r="49" spans="2:14" x14ac:dyDescent="0.25">
      <c r="B49" t="s">
        <v>30</v>
      </c>
      <c r="C49" s="8">
        <f t="shared" si="5"/>
        <v>255.31</v>
      </c>
      <c r="D49">
        <v>255.31</v>
      </c>
    </row>
    <row r="50" spans="2:14" x14ac:dyDescent="0.25">
      <c r="B50" t="s">
        <v>35</v>
      </c>
      <c r="C50" s="8">
        <f t="shared" si="5"/>
        <v>127.3</v>
      </c>
      <c r="D50">
        <v>127.3</v>
      </c>
    </row>
    <row r="51" spans="2:14" x14ac:dyDescent="0.25">
      <c r="B51" t="s">
        <v>34</v>
      </c>
      <c r="C51" s="8">
        <f>SUM(D51:P51)</f>
        <v>475.22</v>
      </c>
      <c r="D51">
        <v>71.3</v>
      </c>
      <c r="E51">
        <v>37.51</v>
      </c>
      <c r="F51">
        <v>89.81</v>
      </c>
      <c r="G51">
        <v>19</v>
      </c>
      <c r="H51">
        <v>15</v>
      </c>
      <c r="I51">
        <v>13</v>
      </c>
      <c r="J51">
        <v>36.58</v>
      </c>
      <c r="K51">
        <v>37</v>
      </c>
      <c r="L51">
        <v>53</v>
      </c>
      <c r="M51">
        <v>76.55</v>
      </c>
      <c r="N51">
        <v>26.47</v>
      </c>
    </row>
    <row r="52" spans="2:14" x14ac:dyDescent="0.25">
      <c r="B52" t="s">
        <v>38</v>
      </c>
      <c r="C52" s="8">
        <f t="shared" si="5"/>
        <v>34.81</v>
      </c>
      <c r="D52">
        <v>34.81</v>
      </c>
    </row>
    <row r="53" spans="2:14" x14ac:dyDescent="0.25">
      <c r="C53" s="8">
        <f t="shared" si="5"/>
        <v>0</v>
      </c>
    </row>
    <row r="54" spans="2:14" x14ac:dyDescent="0.25">
      <c r="B54" s="2" t="s">
        <v>42</v>
      </c>
      <c r="C54" s="8"/>
    </row>
    <row r="55" spans="2:14" x14ac:dyDescent="0.25">
      <c r="B55" t="s">
        <v>24</v>
      </c>
      <c r="C55" s="8">
        <f t="shared" si="5"/>
        <v>220.35000000000002</v>
      </c>
      <c r="D55">
        <v>14.78</v>
      </c>
      <c r="E55">
        <v>181.3</v>
      </c>
      <c r="F55">
        <v>24.27</v>
      </c>
    </row>
    <row r="56" spans="2:14" x14ac:dyDescent="0.25">
      <c r="B56" t="s">
        <v>28</v>
      </c>
      <c r="C56" s="8">
        <f t="shared" si="5"/>
        <v>44.35</v>
      </c>
      <c r="D56">
        <v>44.35</v>
      </c>
    </row>
    <row r="57" spans="2:14" x14ac:dyDescent="0.25">
      <c r="B57" t="s">
        <v>31</v>
      </c>
      <c r="C57" s="8">
        <f t="shared" si="5"/>
        <v>193.13</v>
      </c>
      <c r="D57">
        <v>193.13</v>
      </c>
    </row>
    <row r="58" spans="2:14" x14ac:dyDescent="0.25">
      <c r="B58" t="s">
        <v>32</v>
      </c>
      <c r="C58" s="8">
        <f t="shared" si="5"/>
        <v>30.76</v>
      </c>
      <c r="D58">
        <v>30.76</v>
      </c>
    </row>
    <row r="59" spans="2:14" x14ac:dyDescent="0.25">
      <c r="B59" t="s">
        <v>37</v>
      </c>
      <c r="C59" s="8">
        <f t="shared" si="5"/>
        <v>36</v>
      </c>
      <c r="D59">
        <v>36</v>
      </c>
    </row>
    <row r="60" spans="2:14" x14ac:dyDescent="0.25">
      <c r="C60" s="8">
        <f t="shared" si="5"/>
        <v>0</v>
      </c>
    </row>
    <row r="61" spans="2:14" x14ac:dyDescent="0.25">
      <c r="B61" s="2" t="s">
        <v>22</v>
      </c>
      <c r="C61" s="8"/>
    </row>
    <row r="62" spans="2:14" x14ac:dyDescent="0.25">
      <c r="B62" t="s">
        <v>43</v>
      </c>
      <c r="C62" s="8">
        <f t="shared" si="5"/>
        <v>514.19000000000005</v>
      </c>
      <c r="D62">
        <v>67.760000000000005</v>
      </c>
      <c r="E62">
        <v>26.15</v>
      </c>
      <c r="F62">
        <v>41.61</v>
      </c>
      <c r="G62">
        <v>73.150000000000006</v>
      </c>
      <c r="H62">
        <v>18.399999999999999</v>
      </c>
      <c r="I62">
        <v>20.22</v>
      </c>
      <c r="J62">
        <v>30.9</v>
      </c>
      <c r="K62">
        <v>155</v>
      </c>
      <c r="L62">
        <v>81</v>
      </c>
    </row>
    <row r="63" spans="2:14" x14ac:dyDescent="0.25">
      <c r="B63" t="s">
        <v>23</v>
      </c>
      <c r="C63" s="8">
        <f t="shared" si="5"/>
        <v>491</v>
      </c>
      <c r="D63">
        <v>491</v>
      </c>
    </row>
    <row r="64" spans="2:14" x14ac:dyDescent="0.25">
      <c r="B64" t="s">
        <v>25</v>
      </c>
      <c r="C64" s="8">
        <f t="shared" si="5"/>
        <v>9.41</v>
      </c>
      <c r="D64">
        <v>9.41</v>
      </c>
    </row>
    <row r="65" spans="2:4" x14ac:dyDescent="0.25">
      <c r="B65" t="s">
        <v>27</v>
      </c>
      <c r="C65" s="8">
        <f t="shared" si="5"/>
        <v>19.850000000000001</v>
      </c>
      <c r="D65">
        <v>19.850000000000001</v>
      </c>
    </row>
    <row r="66" spans="2:4" x14ac:dyDescent="0.25">
      <c r="C66" s="8"/>
    </row>
    <row r="67" spans="2:4" ht="15.75" thickBot="1" x14ac:dyDescent="0.3">
      <c r="B67" s="2" t="s">
        <v>33</v>
      </c>
      <c r="C67" s="9">
        <f>C31-SUM(C37:C65)</f>
        <v>948.07999999999811</v>
      </c>
    </row>
    <row r="68" spans="2:4" ht="15.75" thickBot="1" x14ac:dyDescent="0.3"/>
    <row r="69" spans="2:4" ht="15.75" thickBot="1" x14ac:dyDescent="0.3">
      <c r="B69" s="3" t="s">
        <v>129</v>
      </c>
      <c r="C69" s="38">
        <f>C31</f>
        <v>7818.9500000000007</v>
      </c>
    </row>
  </sheetData>
  <mergeCells count="3">
    <mergeCell ref="B4:H4"/>
    <mergeCell ref="B13:H13"/>
    <mergeCell ref="B22:H22"/>
  </mergeCells>
  <pageMargins left="0.7" right="0.7" top="0.78740157499999996" bottom="0.78740157499999996" header="0.3" footer="0.3"/>
  <pageSetup paperSize="9"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50"/>
  <sheetViews>
    <sheetView topLeftCell="A40" workbookViewId="0">
      <selection activeCell="D59" sqref="D59"/>
    </sheetView>
  </sheetViews>
  <sheetFormatPr defaultRowHeight="15" x14ac:dyDescent="0.25"/>
  <cols>
    <col min="1" max="1" width="14.85546875" customWidth="1"/>
    <col min="10" max="10" width="12.5703125" customWidth="1"/>
  </cols>
  <sheetData>
    <row r="1" spans="1:111" hidden="1" x14ac:dyDescent="0.25">
      <c r="A1" s="11" t="s">
        <v>66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  <c r="W1" s="11" t="s">
        <v>67</v>
      </c>
      <c r="AW1" s="11" t="s">
        <v>68</v>
      </c>
      <c r="BW1" s="11" t="s">
        <v>69</v>
      </c>
      <c r="CV1" s="11" t="s">
        <v>70</v>
      </c>
      <c r="CY1" s="11" t="s">
        <v>71</v>
      </c>
    </row>
    <row r="2" spans="1:111" hidden="1" x14ac:dyDescent="0.25">
      <c r="A2" s="14">
        <v>50</v>
      </c>
      <c r="B2" s="15">
        <v>5</v>
      </c>
      <c r="C2" s="15" t="s">
        <v>60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6"/>
      <c r="W2" s="22">
        <v>50</v>
      </c>
      <c r="AW2" s="22">
        <v>50</v>
      </c>
      <c r="BW2" s="22">
        <v>50</v>
      </c>
      <c r="CV2" s="22">
        <v>50</v>
      </c>
      <c r="CY2" s="22">
        <v>50</v>
      </c>
    </row>
    <row r="3" spans="1:111" hidden="1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6"/>
      <c r="W3" s="22"/>
      <c r="AW3" s="17"/>
      <c r="BW3" s="17"/>
      <c r="CV3" s="17"/>
      <c r="CY3" s="17"/>
    </row>
    <row r="4" spans="1:111" hidden="1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6"/>
      <c r="W4" s="22"/>
      <c r="AW4" s="25">
        <v>80</v>
      </c>
      <c r="AX4">
        <v>12</v>
      </c>
      <c r="BW4" s="25">
        <v>80</v>
      </c>
      <c r="CV4" s="25">
        <v>80</v>
      </c>
      <c r="CY4" s="25">
        <v>80</v>
      </c>
    </row>
    <row r="5" spans="1:111" hidden="1" x14ac:dyDescent="0.25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6"/>
      <c r="W5" s="14"/>
      <c r="AW5" s="14"/>
      <c r="BW5" s="14"/>
      <c r="CV5" s="14"/>
      <c r="CY5" s="14"/>
    </row>
    <row r="6" spans="1:111" hidden="1" x14ac:dyDescent="0.25">
      <c r="A6" s="14">
        <v>100</v>
      </c>
      <c r="B6" s="18">
        <v>1.7</v>
      </c>
      <c r="C6" s="18" t="s">
        <v>50</v>
      </c>
      <c r="D6" s="18">
        <v>3.3</v>
      </c>
      <c r="E6" s="18">
        <v>2.2000000000000002</v>
      </c>
      <c r="F6" s="18">
        <v>2.9</v>
      </c>
      <c r="G6" s="18">
        <v>11.5</v>
      </c>
      <c r="H6" s="18">
        <v>1</v>
      </c>
      <c r="I6" s="18">
        <v>6.5</v>
      </c>
      <c r="J6" s="18">
        <v>8</v>
      </c>
      <c r="K6" s="18" t="s">
        <v>53</v>
      </c>
      <c r="L6" s="18" t="s">
        <v>54</v>
      </c>
      <c r="M6" s="18">
        <v>2.25</v>
      </c>
      <c r="N6" s="18">
        <v>3.45</v>
      </c>
      <c r="O6" s="18">
        <v>6.2</v>
      </c>
      <c r="P6" s="18">
        <v>12</v>
      </c>
      <c r="Q6" s="18">
        <v>3.4</v>
      </c>
      <c r="R6" s="18" t="s">
        <v>55</v>
      </c>
      <c r="S6" s="18">
        <v>2.5</v>
      </c>
      <c r="T6" s="18">
        <v>13.8</v>
      </c>
      <c r="U6" s="21" t="s">
        <v>56</v>
      </c>
      <c r="W6" s="23">
        <v>100</v>
      </c>
      <c r="X6" s="30" t="s">
        <v>80</v>
      </c>
      <c r="Y6" s="30">
        <v>2.75</v>
      </c>
      <c r="Z6" s="30">
        <v>9.1999999999999993</v>
      </c>
      <c r="AA6" s="30">
        <v>16</v>
      </c>
      <c r="AB6" s="30" t="s">
        <v>81</v>
      </c>
      <c r="AC6" s="30">
        <v>11.3</v>
      </c>
      <c r="AD6" s="30" t="s">
        <v>82</v>
      </c>
      <c r="AE6" s="30">
        <v>2.7</v>
      </c>
      <c r="AF6" s="30">
        <v>12</v>
      </c>
      <c r="AG6" s="30" t="s">
        <v>83</v>
      </c>
      <c r="AH6" s="30">
        <v>9.1999999999999993</v>
      </c>
      <c r="AI6" s="30">
        <v>3.7</v>
      </c>
      <c r="AJ6" s="30" t="s">
        <v>86</v>
      </c>
      <c r="AK6" s="30">
        <v>10</v>
      </c>
      <c r="AL6" s="30" t="s">
        <v>87</v>
      </c>
      <c r="AM6" s="30" t="s">
        <v>88</v>
      </c>
      <c r="AN6" s="30">
        <v>2.27</v>
      </c>
      <c r="AO6" s="30" t="s">
        <v>89</v>
      </c>
      <c r="AP6" s="30">
        <v>6.56</v>
      </c>
      <c r="AQ6" s="30">
        <v>8.5</v>
      </c>
      <c r="AR6" s="30">
        <v>3</v>
      </c>
      <c r="AS6" s="30">
        <v>4.45</v>
      </c>
      <c r="AT6" s="30" t="s">
        <v>90</v>
      </c>
      <c r="AU6" s="30" t="s">
        <v>91</v>
      </c>
      <c r="AW6" s="23">
        <v>100</v>
      </c>
      <c r="AX6" t="s">
        <v>99</v>
      </c>
      <c r="AY6">
        <v>21.8</v>
      </c>
      <c r="AZ6" t="s">
        <v>100</v>
      </c>
      <c r="BA6">
        <v>25.8</v>
      </c>
      <c r="BB6" t="s">
        <v>94</v>
      </c>
      <c r="BC6">
        <v>0.9</v>
      </c>
      <c r="BD6">
        <v>4</v>
      </c>
      <c r="BE6" t="s">
        <v>101</v>
      </c>
      <c r="BF6" t="s">
        <v>62</v>
      </c>
      <c r="BG6" t="s">
        <v>102</v>
      </c>
      <c r="BH6">
        <v>10.5</v>
      </c>
      <c r="BI6">
        <v>5.4</v>
      </c>
      <c r="BJ6">
        <v>3.8</v>
      </c>
      <c r="BK6">
        <v>5</v>
      </c>
      <c r="BL6" t="s">
        <v>103</v>
      </c>
      <c r="BM6">
        <v>5.5</v>
      </c>
      <c r="BN6" t="s">
        <v>104</v>
      </c>
      <c r="BO6" t="s">
        <v>105</v>
      </c>
      <c r="BP6" t="s">
        <v>106</v>
      </c>
      <c r="BQ6" t="s">
        <v>107</v>
      </c>
      <c r="BR6">
        <v>21.47</v>
      </c>
      <c r="BS6" t="s">
        <v>108</v>
      </c>
      <c r="BT6">
        <v>3.6</v>
      </c>
      <c r="BU6">
        <v>3.9</v>
      </c>
      <c r="BW6" s="23">
        <v>100</v>
      </c>
      <c r="BX6">
        <v>19.5</v>
      </c>
      <c r="BY6" t="s">
        <v>111</v>
      </c>
      <c r="BZ6">
        <v>2.64</v>
      </c>
      <c r="CA6">
        <v>3.15</v>
      </c>
      <c r="CB6">
        <v>2</v>
      </c>
      <c r="CC6" t="s">
        <v>112</v>
      </c>
      <c r="CD6">
        <v>6.27</v>
      </c>
      <c r="CE6" t="s">
        <v>113</v>
      </c>
      <c r="CF6">
        <v>8.09</v>
      </c>
      <c r="CG6">
        <v>4.24</v>
      </c>
      <c r="CH6" t="s">
        <v>114</v>
      </c>
      <c r="CI6">
        <v>6.7</v>
      </c>
      <c r="CJ6">
        <v>3</v>
      </c>
      <c r="CK6">
        <v>8.1</v>
      </c>
      <c r="CL6">
        <v>3.2</v>
      </c>
      <c r="CM6">
        <v>6.6</v>
      </c>
      <c r="CN6">
        <v>14.6</v>
      </c>
      <c r="CO6">
        <v>6.3</v>
      </c>
      <c r="CP6" t="s">
        <v>115</v>
      </c>
      <c r="CQ6">
        <v>4</v>
      </c>
      <c r="CR6" t="s">
        <v>116</v>
      </c>
      <c r="CS6">
        <v>6.2</v>
      </c>
      <c r="CT6" t="s">
        <v>117</v>
      </c>
      <c r="CV6" s="23">
        <v>100</v>
      </c>
      <c r="CY6" s="23">
        <v>100</v>
      </c>
    </row>
    <row r="7" spans="1:111" hidden="1" x14ac:dyDescent="0.25">
      <c r="A7" s="14"/>
      <c r="B7" s="18" t="s">
        <v>61</v>
      </c>
      <c r="C7" s="18">
        <v>8.3000000000000007</v>
      </c>
      <c r="D7" s="18">
        <v>11.35</v>
      </c>
      <c r="E7" s="18" t="s">
        <v>62</v>
      </c>
      <c r="F7" s="18" t="s">
        <v>63</v>
      </c>
      <c r="G7" s="18">
        <v>6.5</v>
      </c>
      <c r="H7" s="18">
        <v>5.9</v>
      </c>
      <c r="I7" s="18" t="s">
        <v>64</v>
      </c>
      <c r="J7" s="18">
        <v>9.5</v>
      </c>
      <c r="K7" s="18">
        <v>5.5</v>
      </c>
      <c r="L7" s="18" t="s">
        <v>57</v>
      </c>
      <c r="M7" s="18">
        <v>13.75</v>
      </c>
      <c r="N7" s="18">
        <v>6.8</v>
      </c>
      <c r="O7" s="18" t="s">
        <v>58</v>
      </c>
      <c r="P7" s="18" t="s">
        <v>59</v>
      </c>
      <c r="Q7" s="18"/>
      <c r="R7" s="18"/>
      <c r="S7" s="18"/>
      <c r="T7" s="18"/>
      <c r="U7" s="21"/>
      <c r="W7" s="14"/>
      <c r="X7" s="30">
        <v>5.7</v>
      </c>
      <c r="Y7" s="30">
        <v>5.12</v>
      </c>
      <c r="Z7" s="30">
        <v>2.8</v>
      </c>
      <c r="AA7" s="30">
        <v>2.5</v>
      </c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W7" s="14"/>
      <c r="AX7" t="s">
        <v>109</v>
      </c>
      <c r="AY7">
        <v>6.2</v>
      </c>
      <c r="AZ7">
        <v>4.97</v>
      </c>
      <c r="BA7" t="s">
        <v>110</v>
      </c>
      <c r="BW7" s="14"/>
      <c r="CV7" s="14"/>
      <c r="CY7" s="14"/>
    </row>
    <row r="8" spans="1:111" hidden="1" x14ac:dyDescent="0.25">
      <c r="A8" s="17">
        <v>125</v>
      </c>
      <c r="B8" s="18">
        <v>1.8</v>
      </c>
      <c r="C8" s="18" t="s">
        <v>45</v>
      </c>
      <c r="D8" s="18">
        <v>2.7</v>
      </c>
      <c r="E8" s="18">
        <v>1.2</v>
      </c>
      <c r="F8" s="18">
        <v>3</v>
      </c>
      <c r="G8" s="18" t="s">
        <v>47</v>
      </c>
      <c r="H8" s="18">
        <v>1.7</v>
      </c>
      <c r="I8" s="18">
        <v>2</v>
      </c>
      <c r="J8" s="18" t="s">
        <v>48</v>
      </c>
      <c r="K8" s="18">
        <v>3.67</v>
      </c>
      <c r="L8" s="18" t="s">
        <v>49</v>
      </c>
      <c r="M8" s="18">
        <v>9.6</v>
      </c>
      <c r="N8" s="15"/>
      <c r="O8" s="15"/>
      <c r="P8" s="15"/>
      <c r="Q8" s="15"/>
      <c r="R8" s="15"/>
      <c r="S8" s="15"/>
      <c r="T8" s="15"/>
      <c r="U8" s="16"/>
      <c r="W8" s="24">
        <v>125</v>
      </c>
      <c r="X8" s="10">
        <v>1.8</v>
      </c>
      <c r="Y8" s="10" t="s">
        <v>72</v>
      </c>
      <c r="Z8" s="10" t="s">
        <v>73</v>
      </c>
      <c r="AA8" s="10">
        <v>5.6</v>
      </c>
      <c r="AB8" s="10">
        <v>8.3000000000000007</v>
      </c>
      <c r="AC8" s="10">
        <v>15</v>
      </c>
      <c r="AD8" s="10" t="s">
        <v>74</v>
      </c>
      <c r="AE8" s="10">
        <v>3.6</v>
      </c>
      <c r="AF8" s="10">
        <v>13.6</v>
      </c>
      <c r="AG8" s="10" t="s">
        <v>75</v>
      </c>
      <c r="AH8" s="10">
        <v>4</v>
      </c>
      <c r="AI8" s="10" t="s">
        <v>76</v>
      </c>
      <c r="AJ8" s="10">
        <v>3.4</v>
      </c>
      <c r="AK8" s="10" t="s">
        <v>77</v>
      </c>
      <c r="AL8" s="10">
        <v>3.8</v>
      </c>
      <c r="AM8" s="10">
        <v>2.5</v>
      </c>
      <c r="AN8" s="10">
        <v>0.9</v>
      </c>
      <c r="AO8" s="10" t="s">
        <v>78</v>
      </c>
      <c r="AP8" s="10">
        <v>5.78</v>
      </c>
      <c r="AW8" s="24">
        <v>125</v>
      </c>
      <c r="AX8">
        <v>1.8</v>
      </c>
      <c r="AY8">
        <v>6.9</v>
      </c>
      <c r="AZ8">
        <v>4.9000000000000004</v>
      </c>
      <c r="BA8">
        <v>3.2</v>
      </c>
      <c r="BB8" t="s">
        <v>93</v>
      </c>
      <c r="BC8" t="s">
        <v>96</v>
      </c>
      <c r="BD8">
        <v>2.6</v>
      </c>
      <c r="BE8">
        <v>1.2</v>
      </c>
      <c r="BF8" t="s">
        <v>94</v>
      </c>
      <c r="BG8">
        <v>5.7</v>
      </c>
      <c r="BH8">
        <v>8.1</v>
      </c>
      <c r="BI8">
        <v>1.5</v>
      </c>
      <c r="BJ8">
        <v>3.4</v>
      </c>
      <c r="BK8" t="s">
        <v>98</v>
      </c>
      <c r="BL8">
        <v>11.54</v>
      </c>
      <c r="BW8" s="24">
        <v>125</v>
      </c>
      <c r="CV8" s="24">
        <v>125</v>
      </c>
      <c r="CY8" s="24">
        <v>125</v>
      </c>
      <c r="CZ8">
        <v>4.75</v>
      </c>
      <c r="DA8">
        <v>8.4499999999999993</v>
      </c>
      <c r="DB8">
        <v>8</v>
      </c>
      <c r="DC8">
        <v>3.25</v>
      </c>
      <c r="DD8" t="s">
        <v>120</v>
      </c>
      <c r="DE8">
        <v>2.7</v>
      </c>
      <c r="DF8">
        <v>4.2</v>
      </c>
      <c r="DG8">
        <v>2</v>
      </c>
    </row>
    <row r="9" spans="1:111" hidden="1" x14ac:dyDescent="0.25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5"/>
      <c r="O9" s="15"/>
      <c r="P9" s="15"/>
      <c r="Q9" s="15"/>
      <c r="R9" s="15"/>
      <c r="S9" s="15"/>
      <c r="T9" s="15"/>
      <c r="U9" s="16"/>
      <c r="W9" s="17"/>
      <c r="AW9" s="17"/>
      <c r="BW9" s="17"/>
      <c r="CV9" s="17"/>
      <c r="CY9" s="17"/>
    </row>
    <row r="10" spans="1:111" hidden="1" x14ac:dyDescent="0.25">
      <c r="A10" s="17">
        <v>150</v>
      </c>
      <c r="B10" s="18" t="s">
        <v>46</v>
      </c>
      <c r="C10" s="18">
        <v>5.75</v>
      </c>
      <c r="D10" s="18">
        <v>2.35</v>
      </c>
      <c r="E10" s="18">
        <v>5.53</v>
      </c>
      <c r="F10" s="18">
        <v>2.4</v>
      </c>
      <c r="G10" s="18">
        <v>4.8</v>
      </c>
      <c r="H10" s="18">
        <v>2.85</v>
      </c>
      <c r="I10" s="18">
        <v>4.82</v>
      </c>
      <c r="J10" s="18">
        <v>11.4</v>
      </c>
      <c r="K10" s="18">
        <v>4.82</v>
      </c>
      <c r="L10" s="18" t="s">
        <v>51</v>
      </c>
      <c r="M10" s="18">
        <v>7.62</v>
      </c>
      <c r="N10" s="18">
        <v>2.2000000000000002</v>
      </c>
      <c r="O10" s="18">
        <v>3</v>
      </c>
      <c r="P10" s="15"/>
      <c r="Q10" s="15"/>
      <c r="R10" s="15"/>
      <c r="S10" s="15"/>
      <c r="T10" s="15"/>
      <c r="U10" s="16"/>
      <c r="W10" s="26">
        <v>150</v>
      </c>
      <c r="X10" t="s">
        <v>84</v>
      </c>
      <c r="AW10" s="26">
        <v>150</v>
      </c>
      <c r="AX10">
        <v>31.8</v>
      </c>
      <c r="AY10">
        <v>5.68</v>
      </c>
      <c r="AZ10">
        <v>5.3</v>
      </c>
      <c r="BW10" s="26">
        <v>150</v>
      </c>
      <c r="BX10">
        <v>7.3</v>
      </c>
      <c r="CV10" s="26">
        <v>150</v>
      </c>
      <c r="CW10">
        <v>2</v>
      </c>
      <c r="CY10" s="26">
        <v>150</v>
      </c>
      <c r="CZ10">
        <v>3.72</v>
      </c>
      <c r="DA10">
        <v>5.7</v>
      </c>
      <c r="DB10" t="s">
        <v>118</v>
      </c>
      <c r="DC10" t="s">
        <v>121</v>
      </c>
      <c r="DD10" t="s">
        <v>122</v>
      </c>
      <c r="DE10">
        <v>3.6</v>
      </c>
      <c r="DF10">
        <v>2.35</v>
      </c>
      <c r="DG10">
        <v>5.75</v>
      </c>
    </row>
    <row r="11" spans="1:111" hidden="1" x14ac:dyDescent="0.25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5"/>
      <c r="Q11" s="15"/>
      <c r="R11" s="15"/>
      <c r="S11" s="15"/>
      <c r="T11" s="15"/>
      <c r="U11" s="16"/>
      <c r="W11" s="17"/>
      <c r="AW11" s="17"/>
      <c r="BW11" s="17"/>
      <c r="CV11" s="17"/>
      <c r="CY11" s="17"/>
    </row>
    <row r="12" spans="1:111" hidden="1" x14ac:dyDescent="0.25">
      <c r="A12" s="14">
        <v>175</v>
      </c>
      <c r="B12" s="15">
        <v>4.8</v>
      </c>
      <c r="C12" s="15">
        <v>7.83</v>
      </c>
      <c r="D12" s="15">
        <v>7.5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5"/>
      <c r="Q12" s="15"/>
      <c r="R12" s="15"/>
      <c r="S12" s="15"/>
      <c r="T12" s="15"/>
      <c r="U12" s="16"/>
      <c r="W12" s="27">
        <v>175</v>
      </c>
      <c r="X12" t="s">
        <v>85</v>
      </c>
      <c r="Y12">
        <v>10</v>
      </c>
      <c r="AW12" s="27">
        <v>175</v>
      </c>
      <c r="AX12" t="s">
        <v>95</v>
      </c>
      <c r="AY12">
        <v>13.8</v>
      </c>
      <c r="BW12" s="27">
        <v>175</v>
      </c>
      <c r="CV12" s="27">
        <v>175</v>
      </c>
      <c r="CY12" s="27">
        <v>175</v>
      </c>
      <c r="CZ12" t="s">
        <v>119</v>
      </c>
      <c r="DA12">
        <v>8.4</v>
      </c>
    </row>
    <row r="13" spans="1:111" hidden="1" x14ac:dyDescent="0.25">
      <c r="A13" s="17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5"/>
      <c r="Q13" s="15"/>
      <c r="R13" s="15"/>
      <c r="S13" s="15"/>
      <c r="T13" s="15"/>
      <c r="U13" s="16"/>
      <c r="W13" s="17"/>
      <c r="AW13" s="17"/>
      <c r="BW13" s="17"/>
      <c r="CV13" s="17"/>
      <c r="CY13" s="17"/>
    </row>
    <row r="14" spans="1:111" hidden="1" x14ac:dyDescent="0.25">
      <c r="A14" s="14">
        <v>180</v>
      </c>
      <c r="B14" s="15">
        <v>10</v>
      </c>
      <c r="C14" s="15">
        <v>45.15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6"/>
      <c r="W14" s="28">
        <v>180</v>
      </c>
      <c r="X14" t="s">
        <v>79</v>
      </c>
      <c r="AW14" s="28">
        <v>180</v>
      </c>
      <c r="AX14" t="s">
        <v>92</v>
      </c>
      <c r="AY14" t="s">
        <v>97</v>
      </c>
      <c r="BW14" s="28">
        <v>180</v>
      </c>
      <c r="CV14" s="28">
        <v>180</v>
      </c>
      <c r="CY14" s="28">
        <v>180</v>
      </c>
      <c r="CZ14" t="s">
        <v>48</v>
      </c>
      <c r="DA14">
        <v>2</v>
      </c>
      <c r="DB14" t="s">
        <v>123</v>
      </c>
    </row>
    <row r="15" spans="1:111" hidden="1" x14ac:dyDescent="0.2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  <c r="W15" s="14"/>
      <c r="AW15" s="14"/>
      <c r="BW15" s="14"/>
      <c r="CV15" s="14"/>
      <c r="CY15" s="14"/>
    </row>
    <row r="16" spans="1:111" hidden="1" x14ac:dyDescent="0.25">
      <c r="A16" s="14">
        <v>200</v>
      </c>
      <c r="B16" s="15" t="s">
        <v>52</v>
      </c>
      <c r="C16" s="15">
        <v>2.4</v>
      </c>
      <c r="D16" s="15">
        <v>1.3</v>
      </c>
      <c r="E16" s="15">
        <v>5</v>
      </c>
      <c r="F16" s="15">
        <v>8.6</v>
      </c>
      <c r="G16" s="15" t="s">
        <v>65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6"/>
      <c r="W16" s="29">
        <v>200</v>
      </c>
      <c r="X16">
        <v>2.2999999999999998</v>
      </c>
      <c r="AW16" s="29">
        <v>200</v>
      </c>
      <c r="AX16">
        <v>5.55</v>
      </c>
      <c r="BW16" s="29">
        <v>200</v>
      </c>
      <c r="BX16">
        <v>5.5</v>
      </c>
      <c r="CV16" s="29">
        <v>200</v>
      </c>
      <c r="CY16" s="29">
        <v>200</v>
      </c>
      <c r="CZ16">
        <v>24.2</v>
      </c>
      <c r="DA16">
        <v>2.5</v>
      </c>
    </row>
    <row r="17" spans="1:21" hidden="1" x14ac:dyDescent="0.25">
      <c r="A17" s="14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/>
    </row>
    <row r="18" spans="1:21" hidden="1" x14ac:dyDescent="0.25">
      <c r="A18" s="14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6"/>
    </row>
    <row r="19" spans="1:21" hidden="1" x14ac:dyDescent="0.2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20"/>
    </row>
    <row r="20" spans="1:21" ht="17.25" hidden="1" x14ac:dyDescent="0.25">
      <c r="A20" s="35"/>
      <c r="B20" s="54" t="s">
        <v>125</v>
      </c>
      <c r="C20" s="55"/>
      <c r="D20" s="55"/>
      <c r="E20" s="55"/>
      <c r="F20" s="55"/>
      <c r="G20" s="56"/>
      <c r="H20" s="35" t="s">
        <v>125</v>
      </c>
      <c r="I20" s="35" t="s">
        <v>126</v>
      </c>
      <c r="J20" s="35" t="s">
        <v>127</v>
      </c>
    </row>
    <row r="21" spans="1:21" hidden="1" x14ac:dyDescent="0.25">
      <c r="A21" s="37" t="s">
        <v>130</v>
      </c>
      <c r="B21" s="35" t="s">
        <v>66</v>
      </c>
      <c r="C21" s="35" t="s">
        <v>67</v>
      </c>
      <c r="D21" s="35" t="s">
        <v>68</v>
      </c>
      <c r="E21" s="35" t="s">
        <v>69</v>
      </c>
      <c r="F21" s="35" t="s">
        <v>70</v>
      </c>
      <c r="G21" s="35" t="s">
        <v>71</v>
      </c>
      <c r="H21" s="35" t="s">
        <v>3</v>
      </c>
      <c r="I21" s="35" t="s">
        <v>3</v>
      </c>
      <c r="J21" s="35" t="s">
        <v>3</v>
      </c>
    </row>
    <row r="22" spans="1:21" hidden="1" x14ac:dyDescent="0.25">
      <c r="A22" s="40">
        <v>50</v>
      </c>
      <c r="B22" s="35">
        <v>13.8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/>
      <c r="I22" s="35"/>
      <c r="J22" s="35"/>
    </row>
    <row r="23" spans="1:21" hidden="1" x14ac:dyDescent="0.25">
      <c r="A23" s="37"/>
      <c r="B23" s="35"/>
      <c r="C23" s="35"/>
      <c r="D23" s="35"/>
      <c r="E23" s="35"/>
      <c r="F23" s="35"/>
      <c r="G23" s="35"/>
      <c r="H23" s="35"/>
      <c r="I23" s="35"/>
      <c r="J23" s="35"/>
    </row>
    <row r="24" spans="1:21" hidden="1" x14ac:dyDescent="0.25">
      <c r="A24" s="41">
        <v>80</v>
      </c>
      <c r="B24" s="35">
        <v>0</v>
      </c>
      <c r="C24" s="35">
        <v>0</v>
      </c>
      <c r="D24" s="35">
        <v>12</v>
      </c>
      <c r="E24" s="35">
        <v>0</v>
      </c>
      <c r="F24" s="35">
        <v>0</v>
      </c>
      <c r="G24" s="35">
        <v>0</v>
      </c>
      <c r="H24" s="35"/>
      <c r="I24" s="35"/>
      <c r="J24" s="35"/>
    </row>
    <row r="25" spans="1:21" hidden="1" x14ac:dyDescent="0.25">
      <c r="A25" s="42">
        <v>100</v>
      </c>
      <c r="B25" s="35">
        <v>312.10000000000002</v>
      </c>
      <c r="C25" s="35">
        <v>270.41000000000003</v>
      </c>
      <c r="D25" s="35">
        <v>403.25</v>
      </c>
      <c r="E25" s="35">
        <v>235.53</v>
      </c>
      <c r="F25" s="35">
        <v>0</v>
      </c>
      <c r="G25" s="35">
        <v>0</v>
      </c>
      <c r="H25" s="35"/>
      <c r="I25" s="35"/>
      <c r="J25" s="35"/>
    </row>
    <row r="26" spans="1:21" hidden="1" x14ac:dyDescent="0.25">
      <c r="A26" s="37"/>
      <c r="B26" s="35"/>
      <c r="C26" s="35"/>
      <c r="D26" s="35"/>
      <c r="E26" s="35"/>
      <c r="F26" s="35"/>
      <c r="G26" s="35"/>
      <c r="H26" s="35"/>
      <c r="I26" s="35"/>
      <c r="J26" s="35"/>
    </row>
    <row r="27" spans="1:21" hidden="1" x14ac:dyDescent="0.25">
      <c r="A27" s="43">
        <v>125</v>
      </c>
      <c r="B27" s="35">
        <v>91</v>
      </c>
      <c r="C27" s="35">
        <v>195.53</v>
      </c>
      <c r="D27" s="35">
        <v>147.18</v>
      </c>
      <c r="E27" s="35">
        <v>0</v>
      </c>
      <c r="F27" s="35">
        <v>0</v>
      </c>
      <c r="G27" s="35">
        <v>47.35</v>
      </c>
      <c r="H27" s="35"/>
      <c r="I27" s="35"/>
      <c r="J27" s="35"/>
    </row>
    <row r="28" spans="1:21" hidden="1" x14ac:dyDescent="0.25">
      <c r="A28" s="44"/>
      <c r="B28" s="35"/>
      <c r="C28" s="35"/>
      <c r="D28" s="35"/>
      <c r="E28" s="35"/>
      <c r="F28" s="35"/>
      <c r="G28" s="35"/>
      <c r="H28" s="35"/>
      <c r="I28" s="35"/>
      <c r="J28" s="35"/>
    </row>
    <row r="29" spans="1:21" hidden="1" x14ac:dyDescent="0.25">
      <c r="A29" s="45">
        <v>150</v>
      </c>
      <c r="B29" s="35">
        <v>97.5</v>
      </c>
      <c r="C29" s="35">
        <v>10.46</v>
      </c>
      <c r="D29" s="35">
        <v>42.78</v>
      </c>
      <c r="E29" s="35">
        <v>73</v>
      </c>
      <c r="F29" s="35">
        <v>2</v>
      </c>
      <c r="G29" s="35">
        <v>58.35</v>
      </c>
      <c r="H29" s="35"/>
      <c r="I29" s="35"/>
      <c r="J29" s="35"/>
    </row>
    <row r="30" spans="1:21" hidden="1" x14ac:dyDescent="0.25">
      <c r="A30" s="44"/>
      <c r="B30" s="35"/>
      <c r="C30" s="35"/>
      <c r="D30" s="35"/>
      <c r="E30" s="35"/>
      <c r="F30" s="35"/>
      <c r="G30" s="35"/>
      <c r="H30" s="35"/>
      <c r="I30" s="35"/>
      <c r="J30" s="35"/>
    </row>
    <row r="31" spans="1:21" hidden="1" x14ac:dyDescent="0.25">
      <c r="A31" s="46">
        <v>175</v>
      </c>
      <c r="B31" s="35">
        <v>20.2</v>
      </c>
      <c r="C31" s="35">
        <v>33.08</v>
      </c>
      <c r="D31" s="35">
        <v>25.16</v>
      </c>
      <c r="E31" s="35">
        <v>0</v>
      </c>
      <c r="F31" s="35">
        <v>0</v>
      </c>
      <c r="G31" s="35">
        <v>34.4</v>
      </c>
      <c r="H31" s="35"/>
      <c r="I31" s="35"/>
      <c r="J31" s="35"/>
    </row>
    <row r="32" spans="1:21" hidden="1" x14ac:dyDescent="0.25">
      <c r="A32" s="44"/>
      <c r="B32" s="35"/>
      <c r="C32" s="35"/>
      <c r="D32" s="35"/>
      <c r="E32" s="35"/>
      <c r="F32" s="35"/>
      <c r="G32" s="35"/>
      <c r="H32" s="35"/>
      <c r="I32" s="35"/>
      <c r="J32" s="35"/>
    </row>
    <row r="33" spans="1:10" hidden="1" x14ac:dyDescent="0.25">
      <c r="A33" s="47">
        <v>180</v>
      </c>
      <c r="B33" s="35">
        <v>55.2</v>
      </c>
      <c r="C33" s="35">
        <v>45.6</v>
      </c>
      <c r="D33" s="35">
        <v>79.72</v>
      </c>
      <c r="E33" s="35">
        <v>0</v>
      </c>
      <c r="F33" s="35">
        <v>0</v>
      </c>
      <c r="G33" s="35">
        <v>47.8</v>
      </c>
      <c r="H33" s="35"/>
      <c r="I33" s="35"/>
      <c r="J33" s="35"/>
    </row>
    <row r="34" spans="1:10" hidden="1" x14ac:dyDescent="0.25">
      <c r="A34" s="37"/>
      <c r="B34" s="35"/>
      <c r="C34" s="35"/>
      <c r="D34" s="35"/>
      <c r="E34" s="35"/>
      <c r="F34" s="35"/>
      <c r="G34" s="35"/>
      <c r="H34" s="35"/>
      <c r="I34" s="35"/>
      <c r="J34" s="35"/>
    </row>
    <row r="35" spans="1:10" hidden="1" x14ac:dyDescent="0.25">
      <c r="A35" s="48">
        <v>200</v>
      </c>
      <c r="B35" s="35">
        <v>37.5</v>
      </c>
      <c r="C35" s="35">
        <v>2.2999999999999998</v>
      </c>
      <c r="D35" s="35">
        <v>5.55</v>
      </c>
      <c r="E35" s="35">
        <v>5.5</v>
      </c>
      <c r="F35" s="35">
        <v>0</v>
      </c>
      <c r="G35" s="35">
        <v>26.7</v>
      </c>
      <c r="H35" s="35"/>
      <c r="I35" s="35"/>
      <c r="J35" s="35"/>
    </row>
    <row r="36" spans="1:10" hidden="1" x14ac:dyDescent="0.25">
      <c r="A36" s="37"/>
      <c r="B36" s="37">
        <f>SUM(B22:B35)</f>
        <v>627.30000000000018</v>
      </c>
      <c r="C36" s="37">
        <f t="shared" ref="C36:G36" si="0">SUM(C22:C35)</f>
        <v>557.38</v>
      </c>
      <c r="D36" s="37">
        <f t="shared" si="0"/>
        <v>715.64</v>
      </c>
      <c r="E36" s="37">
        <f t="shared" si="0"/>
        <v>314.02999999999997</v>
      </c>
      <c r="F36" s="37">
        <f t="shared" si="0"/>
        <v>2</v>
      </c>
      <c r="G36" s="37">
        <f t="shared" si="0"/>
        <v>214.59999999999997</v>
      </c>
      <c r="H36" s="39">
        <f>SUM(B36:G36)</f>
        <v>2430.9500000000003</v>
      </c>
      <c r="I36" s="39">
        <f>H36*3</f>
        <v>7292.85</v>
      </c>
      <c r="J36" s="39">
        <f>I36*0.15</f>
        <v>1093.9275</v>
      </c>
    </row>
    <row r="37" spans="1:10" hidden="1" x14ac:dyDescent="0.25">
      <c r="A37" t="s">
        <v>124</v>
      </c>
      <c r="B37">
        <v>2.9</v>
      </c>
      <c r="C37">
        <v>3.45</v>
      </c>
      <c r="D37">
        <v>3.25</v>
      </c>
      <c r="E37">
        <v>3.3</v>
      </c>
      <c r="F37">
        <v>2.5</v>
      </c>
      <c r="G37">
        <v>3</v>
      </c>
    </row>
    <row r="38" spans="1:10" hidden="1" x14ac:dyDescent="0.25"/>
    <row r="39" spans="1:10" hidden="1" x14ac:dyDescent="0.25"/>
    <row r="42" spans="1:10" x14ac:dyDescent="0.25">
      <c r="A42" s="31" t="s">
        <v>133</v>
      </c>
      <c r="B42" s="31" t="s">
        <v>125</v>
      </c>
      <c r="C42" s="31" t="s">
        <v>131</v>
      </c>
      <c r="D42" s="31" t="s">
        <v>132</v>
      </c>
    </row>
    <row r="43" spans="1:10" x14ac:dyDescent="0.25">
      <c r="A43" s="49" t="s">
        <v>138</v>
      </c>
      <c r="B43" s="50">
        <f>G36</f>
        <v>214.59999999999997</v>
      </c>
      <c r="C43" s="50">
        <f>B43*3</f>
        <v>643.79999999999995</v>
      </c>
      <c r="D43" s="50">
        <f>C43*0.15</f>
        <v>96.57</v>
      </c>
    </row>
    <row r="44" spans="1:10" x14ac:dyDescent="0.25">
      <c r="A44" s="49" t="s">
        <v>134</v>
      </c>
      <c r="B44" s="50">
        <f>B36</f>
        <v>627.30000000000018</v>
      </c>
      <c r="C44" s="50">
        <f>B44*B37</f>
        <v>1819.1700000000005</v>
      </c>
      <c r="D44" s="50">
        <f t="shared" ref="D44:D48" si="1">C44*0.15</f>
        <v>272.87550000000005</v>
      </c>
    </row>
    <row r="45" spans="1:10" x14ac:dyDescent="0.25">
      <c r="A45" s="49" t="s">
        <v>135</v>
      </c>
      <c r="B45" s="50">
        <f>C36</f>
        <v>557.38</v>
      </c>
      <c r="C45" s="50">
        <f>B45*C37</f>
        <v>1922.961</v>
      </c>
      <c r="D45" s="50">
        <f t="shared" si="1"/>
        <v>288.44414999999998</v>
      </c>
    </row>
    <row r="46" spans="1:10" x14ac:dyDescent="0.25">
      <c r="A46" s="49" t="s">
        <v>136</v>
      </c>
      <c r="B46" s="50">
        <f>D36</f>
        <v>715.64</v>
      </c>
      <c r="C46" s="50">
        <f>B46*D37</f>
        <v>2325.83</v>
      </c>
      <c r="D46" s="50">
        <f t="shared" si="1"/>
        <v>348.87449999999995</v>
      </c>
    </row>
    <row r="47" spans="1:10" x14ac:dyDescent="0.25">
      <c r="A47" s="49" t="s">
        <v>137</v>
      </c>
      <c r="B47" s="50">
        <f>E36</f>
        <v>314.02999999999997</v>
      </c>
      <c r="C47" s="50">
        <f>B47*E37</f>
        <v>1036.2989999999998</v>
      </c>
      <c r="D47" s="50">
        <f t="shared" si="1"/>
        <v>155.44484999999995</v>
      </c>
    </row>
    <row r="48" spans="1:10" x14ac:dyDescent="0.25">
      <c r="A48" s="49" t="s">
        <v>139</v>
      </c>
      <c r="B48" s="50">
        <f>F36</f>
        <v>2</v>
      </c>
      <c r="C48" s="50">
        <f>B48*F37</f>
        <v>5</v>
      </c>
      <c r="D48" s="50">
        <f t="shared" si="1"/>
        <v>0.75</v>
      </c>
    </row>
    <row r="49" spans="1:4" ht="15.75" thickBot="1" x14ac:dyDescent="0.3"/>
    <row r="50" spans="1:4" ht="15.75" thickBot="1" x14ac:dyDescent="0.3">
      <c r="A50" s="51" t="s">
        <v>129</v>
      </c>
      <c r="B50" s="52">
        <f>SUM(B43:B48)</f>
        <v>2430.9499999999998</v>
      </c>
      <c r="C50" s="52">
        <f>SUM(C43:C48)</f>
        <v>7753.06</v>
      </c>
      <c r="D50" s="53">
        <f>SUM(D43:D48)</f>
        <v>1162.9589999999998</v>
      </c>
    </row>
  </sheetData>
  <mergeCells count="1">
    <mergeCell ref="B20:G20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4" sqref="C44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Nováková Jana</dc:creator>
  <cp:lastModifiedBy>Nováková Jana</cp:lastModifiedBy>
  <dcterms:created xsi:type="dcterms:W3CDTF">2012-03-01T13:19:03Z</dcterms:created>
  <dcterms:modified xsi:type="dcterms:W3CDTF">2012-03-05T13:47:22Z</dcterms:modified>
</cp:coreProperties>
</file>